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630" yWindow="600" windowWidth="20730" windowHeight="1176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F69" i="2" l="1"/>
  <c r="G69" i="2" s="1"/>
  <c r="F63" i="2"/>
  <c r="G63" i="2" s="1"/>
  <c r="F71" i="2"/>
  <c r="E71" i="2"/>
  <c r="F70" i="2"/>
  <c r="E70" i="2"/>
  <c r="G70" i="2" s="1"/>
  <c r="G8" i="2"/>
  <c r="G9" i="2"/>
  <c r="G10" i="2"/>
  <c r="G11" i="2"/>
  <c r="G12" i="2"/>
  <c r="G13" i="2"/>
  <c r="G14" i="2"/>
  <c r="G16" i="2"/>
  <c r="G17" i="2"/>
  <c r="G18" i="2"/>
  <c r="G20" i="2"/>
  <c r="G21" i="2"/>
  <c r="G22" i="2"/>
  <c r="G24" i="2"/>
  <c r="G25" i="2"/>
  <c r="G26" i="2"/>
  <c r="G28" i="2"/>
  <c r="G29" i="2"/>
  <c r="G31" i="2"/>
  <c r="G32" i="2"/>
  <c r="G34" i="2"/>
  <c r="G35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4" i="2"/>
  <c r="G65" i="2"/>
  <c r="G66" i="2"/>
  <c r="G67" i="2"/>
  <c r="G68" i="2"/>
  <c r="G7" i="2"/>
  <c r="G71" i="2" l="1"/>
  <c r="F36" i="2" l="1"/>
  <c r="G36" i="2" s="1"/>
  <c r="F33" i="2"/>
  <c r="G33" i="2" s="1"/>
  <c r="F30" i="2"/>
  <c r="G30" i="2" s="1"/>
  <c r="F27" i="2"/>
  <c r="G27" i="2" s="1"/>
  <c r="F23" i="2"/>
  <c r="G23" i="2" s="1"/>
  <c r="F19" i="2"/>
  <c r="G19" i="2" s="1"/>
  <c r="F15" i="2"/>
  <c r="G15" i="2" s="1"/>
</calcChain>
</file>

<file path=xl/sharedStrings.xml><?xml version="1.0" encoding="utf-8"?>
<sst xmlns="http://schemas.openxmlformats.org/spreadsheetml/2006/main" count="211" uniqueCount="141">
  <si>
    <t>на 31 марта 2020 года</t>
  </si>
  <si>
    <t>Единица измерения: руб.</t>
  </si>
  <si>
    <t>Код администратора БК доходов</t>
  </si>
  <si>
    <t>Код БК доходов (с учетом группировки)</t>
  </si>
  <si>
    <t>Наименование БК доходов</t>
  </si>
  <si>
    <t>Код доп.классификации</t>
  </si>
  <si>
    <t>План (доходы)</t>
  </si>
  <si>
    <t>Поступление на счет бюджета</t>
  </si>
  <si>
    <t>Текущий год</t>
  </si>
  <si>
    <t>1</t>
  </si>
  <si>
    <t>2</t>
  </si>
  <si>
    <t>3</t>
  </si>
  <si>
    <t>4</t>
  </si>
  <si>
    <t>5</t>
  </si>
  <si>
    <t>6</t>
  </si>
  <si>
    <t>081</t>
  </si>
  <si>
    <t>08100000000000000000</t>
  </si>
  <si>
    <t>08111610123010131140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</si>
  <si>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</si>
  <si>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100</t>
  </si>
  <si>
    <t>10000000000000000000</t>
  </si>
  <si>
    <t>10010302231010000110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</si>
  <si>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</si>
  <si>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</si>
  <si>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</si>
  <si>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</si>
  <si>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</si>
  <si>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</si>
  <si>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</si>
  <si>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</si>
  <si>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18200000000000000000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</si>
  <si>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</si>
  <si>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</si>
  <si>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</si>
  <si>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</si>
  <si>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</si>
  <si>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</si>
  <si>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</si>
  <si>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</si>
  <si>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</si>
  <si>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</si>
  <si>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</si>
  <si>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</si>
  <si>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</si>
  <si>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</si>
  <si>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</si>
  <si>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</si>
  <si>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</si>
  <si>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</si>
  <si>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</si>
  <si>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</si>
  <si>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</si>
  <si>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</si>
  <si>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</si>
  <si>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</si>
  <si>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18210503010010000110</t>
  </si>
  <si>
    <t>Единый сельскохозяйственный налог</t>
  </si>
  <si>
    <t>18210503010011000110</t>
  </si>
  <si>
    <t>18210503010012100110</t>
  </si>
  <si>
    <t>18210601030130000110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</si>
  <si>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(0000)</t>
  </si>
  <si>
    <t>18210601030131000110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</si>
  <si>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(1000)</t>
  </si>
  <si>
    <t>18210601030132100110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</si>
  <si>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(Прибыль организаций, зачисляемый в федеральный бюджет (пени по соответствующему платежу))</t>
  </si>
  <si>
    <t>18210606033130000110</t>
  </si>
  <si>
    <t>Земельный налог с организаций, обладающих земельным участком, расположенным в границах городских поселений (0000)</t>
  </si>
  <si>
    <t>18210606033131000110</t>
  </si>
  <si>
    <t>Земельный налог с организаций, обладающих земельным участком, расположенным в границах городских поселений (1000)</t>
  </si>
  <si>
    <t>18210606033132100110</t>
  </si>
  <si>
    <t>18210606043130000110</t>
  </si>
  <si>
    <t>Земельный налог с физических лиц, обладающих земельным участком, расположенным в границах городских поселений (0000)</t>
  </si>
  <si>
    <t>18210606043131000110</t>
  </si>
  <si>
    <t>Земельный налог с физических лиц, обладающих земельным участком, расположенным в границах городских поселений (1000)</t>
  </si>
  <si>
    <t>18210606043132100110</t>
  </si>
  <si>
    <t>Земельный налог с физических лиц, обладающих земельным участком, расположенным в границах городских поселений (Прибыль организаций, зачисляемый в федеральный бюджет (пени по соответствующему платежу))</t>
  </si>
  <si>
    <t>925</t>
  </si>
  <si>
    <t>92500000000000000000</t>
  </si>
  <si>
    <t>92511105013130000120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</si>
  <si>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</si>
  <si>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92511109045130000120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</si>
  <si>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</si>
  <si>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92511301995130000130</t>
  </si>
  <si>
    <t>Прочие доходы от оказания платных услуг (работ) получателями средств бюджетов городских поселений</t>
  </si>
  <si>
    <t>92511406013130000430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</si>
  <si>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</si>
  <si>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92511602020020000140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</si>
  <si>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</si>
  <si>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92511701050130000180</t>
  </si>
  <si>
    <t>Невыясненные поступления, зачисляемые в бюджеты городских поселений</t>
  </si>
  <si>
    <t>92511705050130000180</t>
  </si>
  <si>
    <t>Прочие неналоговые доходы бюджетов городских поселений</t>
  </si>
  <si>
    <t>92520225527130000150</t>
  </si>
  <si>
    <t>Субсидии бюджетам городских поселений на государственную поддержку малого и среднего предпринимательства в субъектах Российской Федерации</t>
  </si>
  <si>
    <t>20-55270-00000-01003</t>
  </si>
  <si>
    <t>92520225555130000150</t>
  </si>
  <si>
    <t>Субсидии бюджетам городских поселений на реализацию программ формирования современной городской среды</t>
  </si>
  <si>
    <t>20-55550-00000-00000</t>
  </si>
  <si>
    <t>92520229999130000150</t>
  </si>
  <si>
    <t>Прочие субсидии бюджетам городских поселений</t>
  </si>
  <si>
    <t>7222000.000.20</t>
  </si>
  <si>
    <t>7241000.000.20</t>
  </si>
  <si>
    <t>7248000.000.20</t>
  </si>
  <si>
    <t>92520230024130000150</t>
  </si>
  <si>
    <t>Субвенции бюджетам городских поселений на выполнение передаваемых полномочий субъектов Российской Федерации</t>
  </si>
  <si>
    <t>7315001.R02.20</t>
  </si>
  <si>
    <t>92520235118130000150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</si>
  <si>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</si>
  <si>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20-51180-00000-00000</t>
  </si>
  <si>
    <t>92520235930130000150</t>
  </si>
  <si>
    <t>Субвенции бюджетам городских поселений на государственную регистрацию актов гражданского состояния</t>
  </si>
  <si>
    <t>20-59000-00000-00000</t>
  </si>
  <si>
    <t>92520240014130000150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</si>
  <si>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</si>
  <si>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02.П01.17</t>
  </si>
  <si>
    <t>02.П03.00</t>
  </si>
  <si>
    <t>02.П04.00</t>
  </si>
  <si>
    <t>92520249999130000150</t>
  </si>
  <si>
    <t>Прочие межбюджетные трансферты, передаваемые бюджетам городских поселений</t>
  </si>
  <si>
    <t>02.000.00</t>
  </si>
  <si>
    <t>92520405020130000150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</si>
  <si>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</si>
  <si>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92520705020130000150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</si>
  <si>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</si>
  <si>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92521960010130000150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</si>
  <si>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</si>
  <si>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992</t>
  </si>
  <si>
    <t>99200000000000000000</t>
  </si>
  <si>
    <t>99211701050130000180</t>
  </si>
  <si>
    <t>99220215002130000150</t>
  </si>
  <si>
    <t>Дотации бюджетам городских поселений на поддержку мер по обеспечению сбалансированности бюджетов</t>
  </si>
  <si>
    <t>99220216001130000150</t>
  </si>
  <si>
    <t>Дотации бюджетам городских поселений на выравнивание бюджетной обеспеченности из бюджетов муниципальных районов</t>
  </si>
  <si>
    <t>99220805000130000150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</si>
  <si>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</si>
  <si>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Итого:</t>
  </si>
  <si>
    <t>Исполнение бюджета по доходам ГП Жешарт</t>
  </si>
  <si>
    <t>% исполнения</t>
  </si>
  <si>
    <t>в том числе:</t>
  </si>
  <si>
    <t>собственные доходы</t>
  </si>
  <si>
    <t>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</si>
</sst>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i/>
      <sz val="10"/>
      <color rgb="FF000000"/>
      <name val="Arial"/>
      <family val="2"/>
      <charset val="204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2" borderId="9">
      <alignment horizontal="center" vertical="top" shrinkToFit="1"/>
    </xf>
    <xf numFmtId="49" fontId="3" fillId="2" borderId="10">
      <alignment horizontal="center" vertical="top" shrinkToFit="1"/>
    </xf>
    <xf numFmtId="0" fontId="3" fillId="2" borderId="10">
      <alignment horizontal="left" vertical="top" wrapText="1"/>
    </xf>
    <xf numFmtId="4" fontId="3" fillId="2" borderId="10">
      <alignment horizontal="right" vertical="top" shrinkToFit="1"/>
    </xf>
    <xf numFmtId="4" fontId="3" fillId="2" borderId="11">
      <alignment horizontal="right" vertical="top" shrinkToFit="1"/>
    </xf>
    <xf numFmtId="49" fontId="4" fillId="0" borderId="9">
      <alignment horizontal="center" vertical="top" shrinkToFit="1"/>
    </xf>
    <xf numFmtId="49" fontId="2" fillId="0" borderId="10">
      <alignment horizontal="center" vertical="top" shrinkToFit="1"/>
    </xf>
    <xf numFmtId="0" fontId="2" fillId="0" borderId="10">
      <alignment horizontal="left" vertical="top" wrapText="1"/>
    </xf>
    <xf numFmtId="4" fontId="2" fillId="0" borderId="10">
      <alignment horizontal="right" vertical="top" shrinkToFit="1"/>
    </xf>
    <xf numFmtId="4" fontId="5" fillId="0" borderId="11">
      <alignment horizontal="right" vertical="top" shrinkToFit="1"/>
    </xf>
    <xf numFmtId="0" fontId="2" fillId="0" borderId="12"/>
    <xf numFmtId="0" fontId="2" fillId="0" borderId="13"/>
    <xf numFmtId="0" fontId="2" fillId="0" borderId="14"/>
    <xf numFmtId="0" fontId="6" fillId="3" borderId="15"/>
    <xf numFmtId="0" fontId="6" fillId="3" borderId="16"/>
    <xf numFmtId="4" fontId="6" fillId="3" borderId="16">
      <alignment horizontal="right" shrinkToFit="1"/>
    </xf>
    <xf numFmtId="4" fontId="6" fillId="3" borderId="17">
      <alignment horizontal="right" shrinkToFit="1"/>
    </xf>
    <xf numFmtId="0" fontId="2" fillId="0" borderId="18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164" fontId="2" fillId="2" borderId="19" xfId="14" applyNumberFormat="1" applyFont="1" applyBorder="1" applyProtection="1">
      <alignment horizontal="right" vertical="top" shrinkToFit="1"/>
    </xf>
    <xf numFmtId="0" fontId="2" fillId="0" borderId="1" xfId="27" applyNumberFormat="1" applyBorder="1" applyProtection="1"/>
    <xf numFmtId="0" fontId="0" fillId="0" borderId="1" xfId="0" applyBorder="1" applyProtection="1">
      <protection locked="0"/>
    </xf>
    <xf numFmtId="49" fontId="3" fillId="0" borderId="19" xfId="4" applyNumberFormat="1" applyBorder="1" applyProtection="1">
      <alignment horizontal="center" vertical="center" wrapText="1"/>
    </xf>
    <xf numFmtId="49" fontId="3" fillId="0" borderId="19" xfId="6" applyNumberFormat="1" applyBorder="1" applyProtection="1">
      <alignment horizontal="center" vertical="center" wrapText="1"/>
    </xf>
    <xf numFmtId="49" fontId="3" fillId="0" borderId="19" xfId="7" applyNumberFormat="1" applyBorder="1" applyProtection="1">
      <alignment horizontal="center" vertical="center" wrapText="1"/>
    </xf>
    <xf numFmtId="49" fontId="3" fillId="0" borderId="19" xfId="8" applyNumberFormat="1" applyBorder="1" applyProtection="1">
      <alignment horizontal="center" vertical="center" wrapText="1"/>
    </xf>
    <xf numFmtId="49" fontId="3" fillId="0" borderId="19" xfId="9" applyNumberFormat="1" applyBorder="1" applyProtection="1">
      <alignment horizontal="center" vertical="center" wrapText="1"/>
    </xf>
    <xf numFmtId="0" fontId="0" fillId="0" borderId="19" xfId="0" applyBorder="1" applyProtection="1">
      <protection locked="0"/>
    </xf>
    <xf numFmtId="49" fontId="3" fillId="2" borderId="19" xfId="10" applyNumberFormat="1" applyBorder="1" applyProtection="1">
      <alignment horizontal="center" vertical="top" shrinkToFit="1"/>
    </xf>
    <xf numFmtId="49" fontId="3" fillId="2" borderId="19" xfId="11" applyNumberFormat="1" applyBorder="1" applyProtection="1">
      <alignment horizontal="center" vertical="top" shrinkToFit="1"/>
    </xf>
    <xf numFmtId="0" fontId="3" fillId="2" borderId="19" xfId="12" applyNumberFormat="1" applyBorder="1" applyProtection="1">
      <alignment horizontal="left" vertical="top" wrapText="1"/>
    </xf>
    <xf numFmtId="4" fontId="3" fillId="2" borderId="19" xfId="13" applyNumberFormat="1" applyBorder="1" applyProtection="1">
      <alignment horizontal="right" vertical="top" shrinkToFit="1"/>
    </xf>
    <xf numFmtId="4" fontId="3" fillId="2" borderId="19" xfId="14" applyNumberFormat="1" applyBorder="1" applyProtection="1">
      <alignment horizontal="right" vertical="top" shrinkToFit="1"/>
    </xf>
    <xf numFmtId="49" fontId="4" fillId="0" borderId="19" xfId="15" applyNumberFormat="1" applyBorder="1" applyProtection="1">
      <alignment horizontal="center" vertical="top" shrinkToFit="1"/>
    </xf>
    <xf numFmtId="49" fontId="2" fillId="0" borderId="19" xfId="16" applyNumberFormat="1" applyBorder="1" applyProtection="1">
      <alignment horizontal="center" vertical="top" shrinkToFit="1"/>
    </xf>
    <xf numFmtId="0" fontId="2" fillId="0" borderId="19" xfId="17" quotePrefix="1" applyNumberFormat="1" applyBorder="1" applyProtection="1">
      <alignment horizontal="left" vertical="top" wrapText="1"/>
    </xf>
    <xf numFmtId="4" fontId="2" fillId="0" borderId="19" xfId="18" applyNumberFormat="1" applyBorder="1" applyProtection="1">
      <alignment horizontal="right" vertical="top" shrinkToFit="1"/>
    </xf>
    <xf numFmtId="4" fontId="5" fillId="0" borderId="19" xfId="19" applyNumberFormat="1" applyBorder="1" applyProtection="1">
      <alignment horizontal="right" vertical="top" shrinkToFit="1"/>
    </xf>
    <xf numFmtId="4" fontId="5" fillId="4" borderId="19" xfId="19" applyNumberFormat="1" applyFill="1" applyBorder="1" applyProtection="1">
      <alignment horizontal="right" vertical="top" shrinkToFit="1"/>
    </xf>
    <xf numFmtId="0" fontId="2" fillId="0" borderId="19" xfId="20" applyNumberFormat="1" applyBorder="1" applyProtection="1"/>
    <xf numFmtId="0" fontId="2" fillId="0" borderId="19" xfId="21" applyNumberFormat="1" applyBorder="1" applyProtection="1"/>
    <xf numFmtId="0" fontId="2" fillId="0" borderId="19" xfId="22" applyNumberFormat="1" applyBorder="1" applyProtection="1"/>
    <xf numFmtId="0" fontId="6" fillId="3" borderId="19" xfId="23" applyNumberFormat="1" applyBorder="1" applyProtection="1"/>
    <xf numFmtId="0" fontId="6" fillId="3" borderId="19" xfId="24" applyNumberFormat="1" applyBorder="1" applyProtection="1"/>
    <xf numFmtId="4" fontId="6" fillId="3" borderId="19" xfId="25" applyNumberFormat="1" applyBorder="1" applyProtection="1">
      <alignment horizontal="right" shrinkToFit="1"/>
    </xf>
    <xf numFmtId="4" fontId="6" fillId="3" borderId="19" xfId="26" applyNumberFormat="1" applyBorder="1" applyProtection="1">
      <alignment horizontal="right" shrinkToFit="1"/>
    </xf>
    <xf numFmtId="0" fontId="8" fillId="0" borderId="19" xfId="27" applyNumberFormat="1" applyFont="1" applyBorder="1" applyProtection="1"/>
    <xf numFmtId="4" fontId="8" fillId="0" borderId="19" xfId="27" applyNumberFormat="1" applyFont="1" applyBorder="1" applyProtection="1"/>
    <xf numFmtId="0" fontId="9" fillId="0" borderId="0" xfId="0" applyFont="1" applyProtection="1">
      <protection locked="0"/>
    </xf>
    <xf numFmtId="0" fontId="8" fillId="0" borderId="19" xfId="28" applyNumberFormat="1" applyFont="1" applyBorder="1" applyAlignment="1" applyProtection="1">
      <alignment vertical="top" wrapText="1"/>
    </xf>
    <xf numFmtId="0" fontId="8" fillId="0" borderId="19" xfId="28" applyFont="1" applyBorder="1" applyAlignment="1">
      <alignment vertical="top" wrapText="1"/>
    </xf>
    <xf numFmtId="4" fontId="8" fillId="0" borderId="19" xfId="28" applyNumberFormat="1" applyFont="1" applyBorder="1" applyAlignment="1">
      <alignment vertical="top" wrapText="1"/>
    </xf>
    <xf numFmtId="4" fontId="2" fillId="0" borderId="1" xfId="27" applyNumberFormat="1" applyBorder="1" applyProtection="1"/>
    <xf numFmtId="49" fontId="3" fillId="0" borderId="19" xfId="5" applyNumberFormat="1" applyBorder="1" applyProtection="1">
      <alignment horizontal="center" vertical="center" wrapText="1"/>
    </xf>
    <xf numFmtId="49" fontId="3" fillId="0" borderId="19" xfId="5" applyBorder="1">
      <alignment horizontal="center" vertical="center" wrapText="1"/>
    </xf>
    <xf numFmtId="0" fontId="2" fillId="0" borderId="1" xfId="28" applyNumberFormat="1" applyProtection="1">
      <alignment horizontal="left" vertical="top" wrapText="1"/>
    </xf>
    <xf numFmtId="0" fontId="2" fillId="0" borderId="1" xfId="28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19" xfId="3" applyNumberFormat="1" applyBorder="1" applyProtection="1">
      <alignment horizontal="center" vertical="center" wrapText="1"/>
    </xf>
    <xf numFmtId="49" fontId="3" fillId="0" borderId="19" xfId="3" applyBorder="1">
      <alignment horizontal="center" vertical="center" wrapText="1"/>
    </xf>
    <xf numFmtId="49" fontId="3" fillId="0" borderId="19" xfId="4" applyNumberFormat="1" applyBorder="1" applyProtection="1">
      <alignment horizontal="center" vertical="center" wrapText="1"/>
    </xf>
    <xf numFmtId="49" fontId="3" fillId="0" borderId="19" xfId="4" applyBorder="1">
      <alignment horizontal="center" vertical="center" wrapText="1"/>
    </xf>
  </cellXfs>
  <cellStyles count="34">
    <cellStyle name="br" xfId="31"/>
    <cellStyle name="col" xfId="30"/>
    <cellStyle name="ex58" xfId="25"/>
    <cellStyle name="ex59" xfId="26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st57" xfId="2"/>
    <cellStyle name="style0" xfId="32"/>
    <cellStyle name="td" xfId="33"/>
    <cellStyle name="tr" xfId="29"/>
    <cellStyle name="xl_bot_header" xfId="8"/>
    <cellStyle name="xl_bot_left_header" xfId="7"/>
    <cellStyle name="xl_bot_right_header" xfId="9"/>
    <cellStyle name="xl_center_header" xfId="6"/>
    <cellStyle name="xl_footer" xfId="28"/>
    <cellStyle name="xl_header" xfId="1"/>
    <cellStyle name="xl_top_header" xfId="4"/>
    <cellStyle name="xl_top_left_header" xfId="3"/>
    <cellStyle name="xl_top_right_header" xfId="5"/>
    <cellStyle name="xl_total_bot" xfId="27"/>
    <cellStyle name="xl_total_center" xfId="24"/>
    <cellStyle name="xl_total_left" xfId="23"/>
    <cellStyle name="xl_total_top" xfId="21"/>
    <cellStyle name="xl_total_top_left" xfId="20"/>
    <cellStyle name="xl_total_top_right" xfId="2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showGridLines="0" tabSelected="1" workbookViewId="0">
      <pane ySplit="6" topLeftCell="A54" activePane="bottomLeft" state="frozen"/>
      <selection pane="bottomLeft" activeCell="F58" sqref="F58:F59"/>
    </sheetView>
  </sheetViews>
  <sheetFormatPr defaultRowHeight="15" x14ac:dyDescent="0.25"/>
  <cols>
    <col min="1" max="1" width="16" style="1" customWidth="1"/>
    <col min="2" max="2" width="21.7109375" style="1" customWidth="1"/>
    <col min="3" max="3" width="40.5703125" style="1" customWidth="1"/>
    <col min="4" max="4" width="16.28515625" style="1" customWidth="1"/>
    <col min="5" max="6" width="15.28515625" style="1" customWidth="1"/>
    <col min="7" max="16384" width="9.140625" style="1"/>
  </cols>
  <sheetData>
    <row r="1" spans="1:7" ht="15.2" customHeight="1" x14ac:dyDescent="0.25">
      <c r="A1" s="40" t="s">
        <v>136</v>
      </c>
      <c r="B1" s="41"/>
      <c r="C1" s="41"/>
      <c r="D1" s="41"/>
      <c r="E1" s="41"/>
      <c r="F1" s="41"/>
    </row>
    <row r="2" spans="1:7" ht="15.2" customHeight="1" x14ac:dyDescent="0.25">
      <c r="A2" s="40" t="s">
        <v>0</v>
      </c>
      <c r="B2" s="41"/>
      <c r="C2" s="41"/>
      <c r="D2" s="41"/>
      <c r="E2" s="41"/>
      <c r="F2" s="41"/>
    </row>
    <row r="3" spans="1:7" ht="15.2" customHeight="1" x14ac:dyDescent="0.25">
      <c r="A3" s="42" t="s">
        <v>1</v>
      </c>
      <c r="B3" s="43"/>
      <c r="C3" s="43"/>
      <c r="D3" s="43"/>
      <c r="E3" s="43"/>
      <c r="F3" s="43"/>
    </row>
    <row r="4" spans="1:7" ht="15.2" customHeight="1" x14ac:dyDescent="0.25">
      <c r="A4" s="44" t="s">
        <v>2</v>
      </c>
      <c r="B4" s="46" t="s">
        <v>3</v>
      </c>
      <c r="C4" s="46" t="s">
        <v>4</v>
      </c>
      <c r="D4" s="46" t="s">
        <v>5</v>
      </c>
      <c r="E4" s="5" t="s">
        <v>6</v>
      </c>
      <c r="F4" s="36" t="s">
        <v>7</v>
      </c>
      <c r="G4" s="36" t="s">
        <v>137</v>
      </c>
    </row>
    <row r="5" spans="1:7" x14ac:dyDescent="0.25">
      <c r="A5" s="45"/>
      <c r="B5" s="46"/>
      <c r="C5" s="47"/>
      <c r="D5" s="47"/>
      <c r="E5" s="6" t="s">
        <v>8</v>
      </c>
      <c r="F5" s="37"/>
      <c r="G5" s="37"/>
    </row>
    <row r="6" spans="1:7" x14ac:dyDescent="0.25">
      <c r="A6" s="7" t="s">
        <v>9</v>
      </c>
      <c r="B6" s="8" t="s">
        <v>10</v>
      </c>
      <c r="C6" s="8" t="s">
        <v>11</v>
      </c>
      <c r="D6" s="8" t="s">
        <v>12</v>
      </c>
      <c r="E6" s="8" t="s">
        <v>13</v>
      </c>
      <c r="F6" s="9" t="s">
        <v>14</v>
      </c>
      <c r="G6" s="10"/>
    </row>
    <row r="7" spans="1:7" x14ac:dyDescent="0.25">
      <c r="A7" s="11" t="s">
        <v>15</v>
      </c>
      <c r="B7" s="12" t="s">
        <v>16</v>
      </c>
      <c r="C7" s="13"/>
      <c r="D7" s="12"/>
      <c r="E7" s="14">
        <v>0</v>
      </c>
      <c r="F7" s="15">
        <v>500</v>
      </c>
      <c r="G7" s="2" t="e">
        <f>F7/E7*100</f>
        <v>#DIV/0!</v>
      </c>
    </row>
    <row r="8" spans="1:7" ht="76.5" x14ac:dyDescent="0.25">
      <c r="A8" s="16" t="s">
        <v>15</v>
      </c>
      <c r="B8" s="17" t="s">
        <v>17</v>
      </c>
      <c r="C8" s="18" t="s">
        <v>18</v>
      </c>
      <c r="D8" s="17"/>
      <c r="E8" s="19">
        <v>0</v>
      </c>
      <c r="F8" s="20">
        <v>500</v>
      </c>
      <c r="G8" s="2" t="e">
        <f t="shared" ref="G8:G71" si="0">F8/E8*100</f>
        <v>#DIV/0!</v>
      </c>
    </row>
    <row r="9" spans="1:7" x14ac:dyDescent="0.25">
      <c r="A9" s="11" t="s">
        <v>19</v>
      </c>
      <c r="B9" s="12" t="s">
        <v>20</v>
      </c>
      <c r="C9" s="13"/>
      <c r="D9" s="12"/>
      <c r="E9" s="14">
        <v>1089973</v>
      </c>
      <c r="F9" s="15">
        <v>237208.3</v>
      </c>
      <c r="G9" s="2">
        <f t="shared" si="0"/>
        <v>21.762768435548402</v>
      </c>
    </row>
    <row r="10" spans="1:7" ht="127.5" customHeight="1" x14ac:dyDescent="0.25">
      <c r="A10" s="16" t="s">
        <v>19</v>
      </c>
      <c r="B10" s="17" t="s">
        <v>21</v>
      </c>
      <c r="C10" s="18" t="s">
        <v>22</v>
      </c>
      <c r="D10" s="17"/>
      <c r="E10" s="19">
        <v>499464</v>
      </c>
      <c r="F10" s="20">
        <v>107649.95</v>
      </c>
      <c r="G10" s="2">
        <f t="shared" si="0"/>
        <v>21.553094917751832</v>
      </c>
    </row>
    <row r="11" spans="1:7" ht="154.5" customHeight="1" x14ac:dyDescent="0.25">
      <c r="A11" s="16" t="s">
        <v>19</v>
      </c>
      <c r="B11" s="17" t="s">
        <v>23</v>
      </c>
      <c r="C11" s="18" t="s">
        <v>24</v>
      </c>
      <c r="D11" s="17"/>
      <c r="E11" s="19">
        <v>2573</v>
      </c>
      <c r="F11" s="20">
        <v>701.77</v>
      </c>
      <c r="G11" s="2">
        <f t="shared" si="0"/>
        <v>27.27438787407695</v>
      </c>
    </row>
    <row r="12" spans="1:7" ht="127.5" customHeight="1" x14ac:dyDescent="0.25">
      <c r="A12" s="16" t="s">
        <v>19</v>
      </c>
      <c r="B12" s="17" t="s">
        <v>25</v>
      </c>
      <c r="C12" s="18" t="s">
        <v>26</v>
      </c>
      <c r="D12" s="17"/>
      <c r="E12" s="19">
        <v>652393</v>
      </c>
      <c r="F12" s="20">
        <v>151092.43</v>
      </c>
      <c r="G12" s="2">
        <f t="shared" si="0"/>
        <v>23.159725809443081</v>
      </c>
    </row>
    <row r="13" spans="1:7" ht="126" customHeight="1" x14ac:dyDescent="0.25">
      <c r="A13" s="16" t="s">
        <v>19</v>
      </c>
      <c r="B13" s="17" t="s">
        <v>27</v>
      </c>
      <c r="C13" s="18" t="s">
        <v>28</v>
      </c>
      <c r="D13" s="17"/>
      <c r="E13" s="19">
        <v>-64457</v>
      </c>
      <c r="F13" s="20">
        <v>-22235.85</v>
      </c>
      <c r="G13" s="2">
        <f t="shared" si="0"/>
        <v>34.497184169291153</v>
      </c>
    </row>
    <row r="14" spans="1:7" x14ac:dyDescent="0.25">
      <c r="A14" s="11" t="s">
        <v>29</v>
      </c>
      <c r="B14" s="12" t="s">
        <v>30</v>
      </c>
      <c r="C14" s="13"/>
      <c r="D14" s="12"/>
      <c r="E14" s="14">
        <v>18264000</v>
      </c>
      <c r="F14" s="15">
        <v>4048702.49</v>
      </c>
      <c r="G14" s="2">
        <f t="shared" si="0"/>
        <v>22.167665845378888</v>
      </c>
    </row>
    <row r="15" spans="1:7" ht="89.25" x14ac:dyDescent="0.25">
      <c r="A15" s="16" t="s">
        <v>29</v>
      </c>
      <c r="B15" s="17" t="s">
        <v>31</v>
      </c>
      <c r="C15" s="18" t="s">
        <v>32</v>
      </c>
      <c r="D15" s="17"/>
      <c r="E15" s="19">
        <v>14199000</v>
      </c>
      <c r="F15" s="20">
        <f>F16+F17+F18</f>
        <v>3532115.79</v>
      </c>
      <c r="G15" s="2">
        <f t="shared" si="0"/>
        <v>24.875806676526516</v>
      </c>
    </row>
    <row r="16" spans="1:7" ht="127.5" hidden="1" x14ac:dyDescent="0.25">
      <c r="A16" s="16" t="s">
        <v>29</v>
      </c>
      <c r="B16" s="17" t="s">
        <v>33</v>
      </c>
      <c r="C16" s="18" t="s">
        <v>34</v>
      </c>
      <c r="D16" s="17"/>
      <c r="E16" s="19">
        <v>0</v>
      </c>
      <c r="F16" s="20">
        <v>3526447.05</v>
      </c>
      <c r="G16" s="2" t="e">
        <f t="shared" si="0"/>
        <v>#DIV/0!</v>
      </c>
    </row>
    <row r="17" spans="1:7" ht="102" hidden="1" x14ac:dyDescent="0.25">
      <c r="A17" s="16" t="s">
        <v>29</v>
      </c>
      <c r="B17" s="17" t="s">
        <v>35</v>
      </c>
      <c r="C17" s="18" t="s">
        <v>36</v>
      </c>
      <c r="D17" s="17"/>
      <c r="E17" s="19">
        <v>0</v>
      </c>
      <c r="F17" s="20">
        <v>2812.22</v>
      </c>
      <c r="G17" s="2" t="e">
        <f t="shared" si="0"/>
        <v>#DIV/0!</v>
      </c>
    </row>
    <row r="18" spans="1:7" ht="127.5" hidden="1" x14ac:dyDescent="0.25">
      <c r="A18" s="16" t="s">
        <v>29</v>
      </c>
      <c r="B18" s="17" t="s">
        <v>37</v>
      </c>
      <c r="C18" s="18" t="s">
        <v>38</v>
      </c>
      <c r="D18" s="17"/>
      <c r="E18" s="19">
        <v>0</v>
      </c>
      <c r="F18" s="20">
        <v>2856.52</v>
      </c>
      <c r="G18" s="2" t="e">
        <f t="shared" si="0"/>
        <v>#DIV/0!</v>
      </c>
    </row>
    <row r="19" spans="1:7" ht="128.25" customHeight="1" x14ac:dyDescent="0.25">
      <c r="A19" s="16" t="s">
        <v>29</v>
      </c>
      <c r="B19" s="17" t="s">
        <v>39</v>
      </c>
      <c r="C19" s="18" t="s">
        <v>40</v>
      </c>
      <c r="D19" s="17"/>
      <c r="E19" s="19">
        <v>36000</v>
      </c>
      <c r="F19" s="20">
        <f>F20+F21+F22</f>
        <v>34875.020000000004</v>
      </c>
      <c r="G19" s="2">
        <f t="shared" si="0"/>
        <v>96.875055555555562</v>
      </c>
    </row>
    <row r="20" spans="1:7" ht="178.5" hidden="1" x14ac:dyDescent="0.25">
      <c r="A20" s="16" t="s">
        <v>29</v>
      </c>
      <c r="B20" s="17" t="s">
        <v>41</v>
      </c>
      <c r="C20" s="18" t="s">
        <v>42</v>
      </c>
      <c r="D20" s="17"/>
      <c r="E20" s="19">
        <v>0</v>
      </c>
      <c r="F20" s="20">
        <v>30000</v>
      </c>
      <c r="G20" s="2" t="e">
        <f t="shared" si="0"/>
        <v>#DIV/0!</v>
      </c>
    </row>
    <row r="21" spans="1:7" ht="153" hidden="1" x14ac:dyDescent="0.25">
      <c r="A21" s="16" t="s">
        <v>29</v>
      </c>
      <c r="B21" s="17" t="s">
        <v>43</v>
      </c>
      <c r="C21" s="18" t="s">
        <v>44</v>
      </c>
      <c r="D21" s="17"/>
      <c r="E21" s="19">
        <v>0</v>
      </c>
      <c r="F21" s="20">
        <v>4090.86</v>
      </c>
      <c r="G21" s="2" t="e">
        <f t="shared" si="0"/>
        <v>#DIV/0!</v>
      </c>
    </row>
    <row r="22" spans="1:7" ht="178.5" hidden="1" x14ac:dyDescent="0.25">
      <c r="A22" s="16" t="s">
        <v>29</v>
      </c>
      <c r="B22" s="17" t="s">
        <v>45</v>
      </c>
      <c r="C22" s="18" t="s">
        <v>46</v>
      </c>
      <c r="D22" s="17"/>
      <c r="E22" s="19">
        <v>0</v>
      </c>
      <c r="F22" s="20">
        <v>784.16</v>
      </c>
      <c r="G22" s="2" t="e">
        <f t="shared" si="0"/>
        <v>#DIV/0!</v>
      </c>
    </row>
    <row r="23" spans="1:7" ht="51" x14ac:dyDescent="0.25">
      <c r="A23" s="16" t="s">
        <v>29</v>
      </c>
      <c r="B23" s="17" t="s">
        <v>47</v>
      </c>
      <c r="C23" s="18" t="s">
        <v>48</v>
      </c>
      <c r="D23" s="17"/>
      <c r="E23" s="19">
        <v>15000</v>
      </c>
      <c r="F23" s="20">
        <f>F24+F25+F26</f>
        <v>2420.5100000000002</v>
      </c>
      <c r="G23" s="2">
        <f t="shared" si="0"/>
        <v>16.136733333333332</v>
      </c>
    </row>
    <row r="24" spans="1:7" ht="89.25" hidden="1" x14ac:dyDescent="0.25">
      <c r="A24" s="16" t="s">
        <v>29</v>
      </c>
      <c r="B24" s="17" t="s">
        <v>49</v>
      </c>
      <c r="C24" s="18" t="s">
        <v>50</v>
      </c>
      <c r="D24" s="17"/>
      <c r="E24" s="19">
        <v>0</v>
      </c>
      <c r="F24" s="20">
        <v>2151.5100000000002</v>
      </c>
      <c r="G24" s="2" t="e">
        <f t="shared" si="0"/>
        <v>#DIV/0!</v>
      </c>
    </row>
    <row r="25" spans="1:7" ht="63.75" hidden="1" x14ac:dyDescent="0.25">
      <c r="A25" s="16" t="s">
        <v>29</v>
      </c>
      <c r="B25" s="17" t="s">
        <v>51</v>
      </c>
      <c r="C25" s="18" t="s">
        <v>52</v>
      </c>
      <c r="D25" s="17"/>
      <c r="E25" s="19">
        <v>0</v>
      </c>
      <c r="F25" s="20">
        <v>0.44</v>
      </c>
      <c r="G25" s="2" t="e">
        <f t="shared" si="0"/>
        <v>#DIV/0!</v>
      </c>
    </row>
    <row r="26" spans="1:7" ht="89.25" hidden="1" x14ac:dyDescent="0.25">
      <c r="A26" s="16" t="s">
        <v>29</v>
      </c>
      <c r="B26" s="17" t="s">
        <v>53</v>
      </c>
      <c r="C26" s="18" t="s">
        <v>54</v>
      </c>
      <c r="D26" s="17"/>
      <c r="E26" s="19">
        <v>0</v>
      </c>
      <c r="F26" s="20">
        <v>268.56</v>
      </c>
      <c r="G26" s="2" t="e">
        <f t="shared" si="0"/>
        <v>#DIV/0!</v>
      </c>
    </row>
    <row r="27" spans="1:7" x14ac:dyDescent="0.25">
      <c r="A27" s="16" t="s">
        <v>29</v>
      </c>
      <c r="B27" s="17" t="s">
        <v>55</v>
      </c>
      <c r="C27" s="18" t="s">
        <v>56</v>
      </c>
      <c r="D27" s="17"/>
      <c r="E27" s="19">
        <v>20000</v>
      </c>
      <c r="F27" s="20">
        <f>F28+F29</f>
        <v>41279.68</v>
      </c>
      <c r="G27" s="2">
        <f t="shared" si="0"/>
        <v>206.39840000000001</v>
      </c>
    </row>
    <row r="28" spans="1:7" hidden="1" x14ac:dyDescent="0.25">
      <c r="A28" s="16" t="s">
        <v>29</v>
      </c>
      <c r="B28" s="17" t="s">
        <v>57</v>
      </c>
      <c r="C28" s="18" t="s">
        <v>56</v>
      </c>
      <c r="D28" s="17"/>
      <c r="E28" s="19">
        <v>0</v>
      </c>
      <c r="F28" s="20">
        <v>41194.68</v>
      </c>
      <c r="G28" s="2" t="e">
        <f t="shared" si="0"/>
        <v>#DIV/0!</v>
      </c>
    </row>
    <row r="29" spans="1:7" hidden="1" x14ac:dyDescent="0.25">
      <c r="A29" s="16" t="s">
        <v>29</v>
      </c>
      <c r="B29" s="17" t="s">
        <v>58</v>
      </c>
      <c r="C29" s="18" t="s">
        <v>56</v>
      </c>
      <c r="D29" s="17"/>
      <c r="E29" s="19">
        <v>0</v>
      </c>
      <c r="F29" s="20">
        <v>85</v>
      </c>
      <c r="G29" s="2" t="e">
        <f t="shared" si="0"/>
        <v>#DIV/0!</v>
      </c>
    </row>
    <row r="30" spans="1:7" ht="51" x14ac:dyDescent="0.25">
      <c r="A30" s="16" t="s">
        <v>29</v>
      </c>
      <c r="B30" s="17" t="s">
        <v>59</v>
      </c>
      <c r="C30" s="18" t="s">
        <v>60</v>
      </c>
      <c r="D30" s="17"/>
      <c r="E30" s="19">
        <v>2236000</v>
      </c>
      <c r="F30" s="20">
        <f>F31+F32</f>
        <v>-26433.329999999998</v>
      </c>
      <c r="G30" s="2">
        <f t="shared" si="0"/>
        <v>-1.1821703935599284</v>
      </c>
    </row>
    <row r="31" spans="1:7" ht="51" hidden="1" x14ac:dyDescent="0.25">
      <c r="A31" s="16" t="s">
        <v>29</v>
      </c>
      <c r="B31" s="17" t="s">
        <v>61</v>
      </c>
      <c r="C31" s="18" t="s">
        <v>62</v>
      </c>
      <c r="D31" s="17"/>
      <c r="E31" s="19">
        <v>0</v>
      </c>
      <c r="F31" s="20">
        <v>-29642.03</v>
      </c>
      <c r="G31" s="2" t="e">
        <f t="shared" si="0"/>
        <v>#DIV/0!</v>
      </c>
    </row>
    <row r="32" spans="1:7" ht="89.25" hidden="1" x14ac:dyDescent="0.25">
      <c r="A32" s="16" t="s">
        <v>29</v>
      </c>
      <c r="B32" s="17" t="s">
        <v>63</v>
      </c>
      <c r="C32" s="18" t="s">
        <v>64</v>
      </c>
      <c r="D32" s="17"/>
      <c r="E32" s="19">
        <v>0</v>
      </c>
      <c r="F32" s="20">
        <v>3208.7</v>
      </c>
      <c r="G32" s="2" t="e">
        <f t="shared" si="0"/>
        <v>#DIV/0!</v>
      </c>
    </row>
    <row r="33" spans="1:7" ht="51" x14ac:dyDescent="0.25">
      <c r="A33" s="16" t="s">
        <v>29</v>
      </c>
      <c r="B33" s="17" t="s">
        <v>65</v>
      </c>
      <c r="C33" s="18" t="s">
        <v>66</v>
      </c>
      <c r="D33" s="17"/>
      <c r="E33" s="19">
        <v>1235000</v>
      </c>
      <c r="F33" s="20">
        <f>F34+F35</f>
        <v>408245.05</v>
      </c>
      <c r="G33" s="2">
        <f t="shared" si="0"/>
        <v>33.056279352226717</v>
      </c>
    </row>
    <row r="34" spans="1:7" ht="51" hidden="1" x14ac:dyDescent="0.25">
      <c r="A34" s="16" t="s">
        <v>29</v>
      </c>
      <c r="B34" s="17" t="s">
        <v>67</v>
      </c>
      <c r="C34" s="18" t="s">
        <v>68</v>
      </c>
      <c r="D34" s="17"/>
      <c r="E34" s="19">
        <v>0</v>
      </c>
      <c r="F34" s="20">
        <v>407515</v>
      </c>
      <c r="G34" s="2" t="e">
        <f t="shared" si="0"/>
        <v>#DIV/0!</v>
      </c>
    </row>
    <row r="35" spans="1:7" ht="51" hidden="1" x14ac:dyDescent="0.25">
      <c r="A35" s="16" t="s">
        <v>29</v>
      </c>
      <c r="B35" s="17" t="s">
        <v>69</v>
      </c>
      <c r="C35" s="18" t="s">
        <v>66</v>
      </c>
      <c r="D35" s="17"/>
      <c r="E35" s="19">
        <v>0</v>
      </c>
      <c r="F35" s="20">
        <v>730.05</v>
      </c>
      <c r="G35" s="2" t="e">
        <f t="shared" si="0"/>
        <v>#DIV/0!</v>
      </c>
    </row>
    <row r="36" spans="1:7" ht="51" x14ac:dyDescent="0.25">
      <c r="A36" s="16" t="s">
        <v>29</v>
      </c>
      <c r="B36" s="17" t="s">
        <v>70</v>
      </c>
      <c r="C36" s="18" t="s">
        <v>71</v>
      </c>
      <c r="D36" s="17"/>
      <c r="E36" s="19">
        <v>523000</v>
      </c>
      <c r="F36" s="20">
        <f>F37+F38</f>
        <v>56199.77</v>
      </c>
      <c r="G36" s="2">
        <f t="shared" si="0"/>
        <v>10.745653919694071</v>
      </c>
    </row>
    <row r="37" spans="1:7" ht="51" hidden="1" x14ac:dyDescent="0.25">
      <c r="A37" s="16" t="s">
        <v>29</v>
      </c>
      <c r="B37" s="17" t="s">
        <v>72</v>
      </c>
      <c r="C37" s="18" t="s">
        <v>73</v>
      </c>
      <c r="D37" s="17"/>
      <c r="E37" s="19">
        <v>0</v>
      </c>
      <c r="F37" s="20">
        <v>54443.46</v>
      </c>
      <c r="G37" s="2" t="e">
        <f t="shared" si="0"/>
        <v>#DIV/0!</v>
      </c>
    </row>
    <row r="38" spans="1:7" ht="76.5" hidden="1" x14ac:dyDescent="0.25">
      <c r="A38" s="16" t="s">
        <v>29</v>
      </c>
      <c r="B38" s="17" t="s">
        <v>74</v>
      </c>
      <c r="C38" s="18" t="s">
        <v>75</v>
      </c>
      <c r="D38" s="17"/>
      <c r="E38" s="19">
        <v>0</v>
      </c>
      <c r="F38" s="20">
        <v>1756.31</v>
      </c>
      <c r="G38" s="2" t="e">
        <f t="shared" si="0"/>
        <v>#DIV/0!</v>
      </c>
    </row>
    <row r="39" spans="1:7" x14ac:dyDescent="0.25">
      <c r="A39" s="11" t="s">
        <v>76</v>
      </c>
      <c r="B39" s="12" t="s">
        <v>77</v>
      </c>
      <c r="C39" s="13"/>
      <c r="D39" s="12"/>
      <c r="E39" s="14">
        <v>26206432.129999999</v>
      </c>
      <c r="F39" s="15">
        <v>4013847.35</v>
      </c>
      <c r="G39" s="2">
        <f t="shared" si="0"/>
        <v>15.316267892129886</v>
      </c>
    </row>
    <row r="40" spans="1:7" ht="89.25" customHeight="1" x14ac:dyDescent="0.25">
      <c r="A40" s="16" t="s">
        <v>76</v>
      </c>
      <c r="B40" s="17" t="s">
        <v>78</v>
      </c>
      <c r="C40" s="18" t="s">
        <v>79</v>
      </c>
      <c r="D40" s="17"/>
      <c r="E40" s="19">
        <v>500000</v>
      </c>
      <c r="F40" s="20">
        <v>83374.259999999995</v>
      </c>
      <c r="G40" s="2">
        <f t="shared" si="0"/>
        <v>16.674851999999998</v>
      </c>
    </row>
    <row r="41" spans="1:7" ht="89.25" x14ac:dyDescent="0.25">
      <c r="A41" s="16" t="s">
        <v>76</v>
      </c>
      <c r="B41" s="17" t="s">
        <v>80</v>
      </c>
      <c r="C41" s="18" t="s">
        <v>81</v>
      </c>
      <c r="D41" s="17"/>
      <c r="E41" s="19">
        <v>800000</v>
      </c>
      <c r="F41" s="20">
        <v>159353.37</v>
      </c>
      <c r="G41" s="2">
        <f t="shared" si="0"/>
        <v>19.919171250000002</v>
      </c>
    </row>
    <row r="42" spans="1:7" ht="38.25" x14ac:dyDescent="0.25">
      <c r="A42" s="16" t="s">
        <v>76</v>
      </c>
      <c r="B42" s="17" t="s">
        <v>82</v>
      </c>
      <c r="C42" s="18" t="s">
        <v>83</v>
      </c>
      <c r="D42" s="17"/>
      <c r="E42" s="19">
        <v>2000</v>
      </c>
      <c r="F42" s="20">
        <v>0</v>
      </c>
      <c r="G42" s="2">
        <f t="shared" si="0"/>
        <v>0</v>
      </c>
    </row>
    <row r="43" spans="1:7" ht="51" x14ac:dyDescent="0.25">
      <c r="A43" s="16" t="s">
        <v>76</v>
      </c>
      <c r="B43" s="17" t="s">
        <v>84</v>
      </c>
      <c r="C43" s="18" t="s">
        <v>85</v>
      </c>
      <c r="D43" s="17"/>
      <c r="E43" s="19">
        <v>250000</v>
      </c>
      <c r="F43" s="20">
        <v>73034.63</v>
      </c>
      <c r="G43" s="2">
        <f t="shared" si="0"/>
        <v>29.213852000000003</v>
      </c>
    </row>
    <row r="44" spans="1:7" ht="51" x14ac:dyDescent="0.25">
      <c r="A44" s="16" t="s">
        <v>76</v>
      </c>
      <c r="B44" s="17" t="s">
        <v>86</v>
      </c>
      <c r="C44" s="18" t="s">
        <v>87</v>
      </c>
      <c r="D44" s="17"/>
      <c r="E44" s="19">
        <v>500</v>
      </c>
      <c r="F44" s="20">
        <v>0</v>
      </c>
      <c r="G44" s="2">
        <f t="shared" si="0"/>
        <v>0</v>
      </c>
    </row>
    <row r="45" spans="1:7" ht="25.5" x14ac:dyDescent="0.25">
      <c r="A45" s="16" t="s">
        <v>76</v>
      </c>
      <c r="B45" s="17" t="s">
        <v>88</v>
      </c>
      <c r="C45" s="18" t="s">
        <v>89</v>
      </c>
      <c r="D45" s="17"/>
      <c r="E45" s="19">
        <v>0</v>
      </c>
      <c r="F45" s="20">
        <v>3582.39</v>
      </c>
      <c r="G45" s="2" t="e">
        <f t="shared" si="0"/>
        <v>#DIV/0!</v>
      </c>
    </row>
    <row r="46" spans="1:7" ht="25.5" x14ac:dyDescent="0.25">
      <c r="A46" s="16" t="s">
        <v>76</v>
      </c>
      <c r="B46" s="17" t="s">
        <v>90</v>
      </c>
      <c r="C46" s="18" t="s">
        <v>91</v>
      </c>
      <c r="D46" s="17"/>
      <c r="E46" s="19">
        <v>160000</v>
      </c>
      <c r="F46" s="20">
        <v>35900</v>
      </c>
      <c r="G46" s="2">
        <f t="shared" si="0"/>
        <v>22.4375</v>
      </c>
    </row>
    <row r="47" spans="1:7" ht="51" x14ac:dyDescent="0.25">
      <c r="A47" s="16" t="s">
        <v>76</v>
      </c>
      <c r="B47" s="17" t="s">
        <v>92</v>
      </c>
      <c r="C47" s="18" t="s">
        <v>93</v>
      </c>
      <c r="D47" s="17" t="s">
        <v>94</v>
      </c>
      <c r="E47" s="19">
        <v>4575000</v>
      </c>
      <c r="F47" s="20">
        <v>0</v>
      </c>
      <c r="G47" s="2">
        <f t="shared" si="0"/>
        <v>0</v>
      </c>
    </row>
    <row r="48" spans="1:7" ht="38.25" x14ac:dyDescent="0.25">
      <c r="A48" s="16" t="s">
        <v>76</v>
      </c>
      <c r="B48" s="17" t="s">
        <v>95</v>
      </c>
      <c r="C48" s="18" t="s">
        <v>96</v>
      </c>
      <c r="D48" s="17" t="s">
        <v>97</v>
      </c>
      <c r="E48" s="19">
        <v>2058148</v>
      </c>
      <c r="F48" s="20">
        <v>0</v>
      </c>
      <c r="G48" s="2">
        <f t="shared" si="0"/>
        <v>0</v>
      </c>
    </row>
    <row r="49" spans="1:7" ht="25.5" x14ac:dyDescent="0.25">
      <c r="A49" s="16" t="s">
        <v>76</v>
      </c>
      <c r="B49" s="17" t="s">
        <v>98</v>
      </c>
      <c r="C49" s="18" t="s">
        <v>99</v>
      </c>
      <c r="D49" s="17" t="s">
        <v>100</v>
      </c>
      <c r="E49" s="19">
        <v>274000</v>
      </c>
      <c r="F49" s="20">
        <v>0</v>
      </c>
      <c r="G49" s="2">
        <f t="shared" si="0"/>
        <v>0</v>
      </c>
    </row>
    <row r="50" spans="1:7" ht="25.5" x14ac:dyDescent="0.25">
      <c r="A50" s="16" t="s">
        <v>76</v>
      </c>
      <c r="B50" s="17" t="s">
        <v>98</v>
      </c>
      <c r="C50" s="18" t="s">
        <v>99</v>
      </c>
      <c r="D50" s="17" t="s">
        <v>101</v>
      </c>
      <c r="E50" s="19">
        <v>1376418.13</v>
      </c>
      <c r="F50" s="20">
        <v>0</v>
      </c>
      <c r="G50" s="2">
        <f t="shared" si="0"/>
        <v>0</v>
      </c>
    </row>
    <row r="51" spans="1:7" ht="25.5" x14ac:dyDescent="0.25">
      <c r="A51" s="16" t="s">
        <v>76</v>
      </c>
      <c r="B51" s="17" t="s">
        <v>98</v>
      </c>
      <c r="C51" s="18" t="s">
        <v>99</v>
      </c>
      <c r="D51" s="17" t="s">
        <v>102</v>
      </c>
      <c r="E51" s="19">
        <v>600000</v>
      </c>
      <c r="F51" s="20">
        <v>0</v>
      </c>
      <c r="G51" s="2">
        <f t="shared" si="0"/>
        <v>0</v>
      </c>
    </row>
    <row r="52" spans="1:7" ht="38.25" x14ac:dyDescent="0.25">
      <c r="A52" s="16" t="s">
        <v>76</v>
      </c>
      <c r="B52" s="17" t="s">
        <v>103</v>
      </c>
      <c r="C52" s="18" t="s">
        <v>104</v>
      </c>
      <c r="D52" s="17" t="s">
        <v>105</v>
      </c>
      <c r="E52" s="19">
        <v>17609</v>
      </c>
      <c r="F52" s="20">
        <v>17609</v>
      </c>
      <c r="G52" s="2">
        <f t="shared" si="0"/>
        <v>100</v>
      </c>
    </row>
    <row r="53" spans="1:7" ht="51" x14ac:dyDescent="0.25">
      <c r="A53" s="16" t="s">
        <v>76</v>
      </c>
      <c r="B53" s="17" t="s">
        <v>106</v>
      </c>
      <c r="C53" s="18" t="s">
        <v>107</v>
      </c>
      <c r="D53" s="17" t="s">
        <v>108</v>
      </c>
      <c r="E53" s="19">
        <v>761800</v>
      </c>
      <c r="F53" s="20">
        <v>123502.42</v>
      </c>
      <c r="G53" s="2">
        <f t="shared" si="0"/>
        <v>16.211921764242586</v>
      </c>
    </row>
    <row r="54" spans="1:7" ht="38.25" x14ac:dyDescent="0.25">
      <c r="A54" s="16" t="s">
        <v>76</v>
      </c>
      <c r="B54" s="17" t="s">
        <v>109</v>
      </c>
      <c r="C54" s="18" t="s">
        <v>110</v>
      </c>
      <c r="D54" s="17" t="s">
        <v>111</v>
      </c>
      <c r="E54" s="19">
        <v>84843</v>
      </c>
      <c r="F54" s="20">
        <v>0</v>
      </c>
      <c r="G54" s="2">
        <f t="shared" si="0"/>
        <v>0</v>
      </c>
    </row>
    <row r="55" spans="1:7" ht="77.25" customHeight="1" x14ac:dyDescent="0.25">
      <c r="A55" s="16" t="s">
        <v>76</v>
      </c>
      <c r="B55" s="17" t="s">
        <v>112</v>
      </c>
      <c r="C55" s="18" t="s">
        <v>113</v>
      </c>
      <c r="D55" s="17" t="s">
        <v>114</v>
      </c>
      <c r="E55" s="19">
        <v>140000</v>
      </c>
      <c r="F55" s="20">
        <v>70000</v>
      </c>
      <c r="G55" s="2">
        <f t="shared" si="0"/>
        <v>50</v>
      </c>
    </row>
    <row r="56" spans="1:7" ht="77.25" customHeight="1" x14ac:dyDescent="0.25">
      <c r="A56" s="16" t="s">
        <v>76</v>
      </c>
      <c r="B56" s="17" t="s">
        <v>112</v>
      </c>
      <c r="C56" s="18" t="s">
        <v>113</v>
      </c>
      <c r="D56" s="17" t="s">
        <v>115</v>
      </c>
      <c r="E56" s="19">
        <v>5544094</v>
      </c>
      <c r="F56" s="20">
        <v>1341900</v>
      </c>
      <c r="G56" s="2">
        <f t="shared" si="0"/>
        <v>24.204135066973972</v>
      </c>
    </row>
    <row r="57" spans="1:7" ht="77.25" customHeight="1" x14ac:dyDescent="0.25">
      <c r="A57" s="16" t="s">
        <v>76</v>
      </c>
      <c r="B57" s="17" t="s">
        <v>112</v>
      </c>
      <c r="C57" s="18" t="s">
        <v>113</v>
      </c>
      <c r="D57" s="17" t="s">
        <v>116</v>
      </c>
      <c r="E57" s="19">
        <v>175000</v>
      </c>
      <c r="F57" s="20">
        <v>175000</v>
      </c>
      <c r="G57" s="2">
        <f t="shared" si="0"/>
        <v>100</v>
      </c>
    </row>
    <row r="58" spans="1:7" ht="38.25" x14ac:dyDescent="0.25">
      <c r="A58" s="16" t="s">
        <v>76</v>
      </c>
      <c r="B58" s="17" t="s">
        <v>117</v>
      </c>
      <c r="C58" s="18" t="s">
        <v>118</v>
      </c>
      <c r="D58" s="17"/>
      <c r="E58" s="19">
        <v>8815570</v>
      </c>
      <c r="F58" s="20">
        <v>700000</v>
      </c>
      <c r="G58" s="2">
        <f t="shared" si="0"/>
        <v>7.9404961902633628</v>
      </c>
    </row>
    <row r="59" spans="1:7" ht="38.25" x14ac:dyDescent="0.25">
      <c r="A59" s="16" t="s">
        <v>76</v>
      </c>
      <c r="B59" s="17" t="s">
        <v>117</v>
      </c>
      <c r="C59" s="18" t="s">
        <v>118</v>
      </c>
      <c r="D59" s="17" t="s">
        <v>119</v>
      </c>
      <c r="E59" s="19">
        <v>0</v>
      </c>
      <c r="F59" s="20">
        <v>1250000</v>
      </c>
      <c r="G59" s="2" t="e">
        <f t="shared" si="0"/>
        <v>#DIV/0!</v>
      </c>
    </row>
    <row r="60" spans="1:7" ht="51" x14ac:dyDescent="0.25">
      <c r="A60" s="16" t="s">
        <v>76</v>
      </c>
      <c r="B60" s="17" t="s">
        <v>120</v>
      </c>
      <c r="C60" s="18" t="s">
        <v>121</v>
      </c>
      <c r="D60" s="17"/>
      <c r="E60" s="19">
        <v>50000</v>
      </c>
      <c r="F60" s="20">
        <v>0</v>
      </c>
      <c r="G60" s="2">
        <f t="shared" si="0"/>
        <v>0</v>
      </c>
    </row>
    <row r="61" spans="1:7" ht="51" x14ac:dyDescent="0.25">
      <c r="A61" s="16" t="s">
        <v>76</v>
      </c>
      <c r="B61" s="17" t="s">
        <v>122</v>
      </c>
      <c r="C61" s="18" t="s">
        <v>123</v>
      </c>
      <c r="D61" s="17"/>
      <c r="E61" s="19">
        <v>21450</v>
      </c>
      <c r="F61" s="20">
        <v>0</v>
      </c>
      <c r="G61" s="2">
        <f t="shared" si="0"/>
        <v>0</v>
      </c>
    </row>
    <row r="62" spans="1:7" ht="63.75" x14ac:dyDescent="0.25">
      <c r="A62" s="16" t="s">
        <v>76</v>
      </c>
      <c r="B62" s="17" t="s">
        <v>124</v>
      </c>
      <c r="C62" s="18" t="s">
        <v>125</v>
      </c>
      <c r="D62" s="17"/>
      <c r="E62" s="19">
        <v>0</v>
      </c>
      <c r="F62" s="20">
        <v>-19408.72</v>
      </c>
      <c r="G62" s="2" t="e">
        <f t="shared" si="0"/>
        <v>#DIV/0!</v>
      </c>
    </row>
    <row r="63" spans="1:7" x14ac:dyDescent="0.25">
      <c r="A63" s="11" t="s">
        <v>126</v>
      </c>
      <c r="B63" s="12" t="s">
        <v>127</v>
      </c>
      <c r="C63" s="13"/>
      <c r="D63" s="12"/>
      <c r="E63" s="14">
        <v>225000</v>
      </c>
      <c r="F63" s="15">
        <f>F65</f>
        <v>225000</v>
      </c>
      <c r="G63" s="2">
        <f t="shared" si="0"/>
        <v>100</v>
      </c>
    </row>
    <row r="64" spans="1:7" hidden="1" x14ac:dyDescent="0.25">
      <c r="A64" s="16" t="s">
        <v>126</v>
      </c>
      <c r="B64" s="17" t="s">
        <v>128</v>
      </c>
      <c r="C64" s="18" t="s">
        <v>128</v>
      </c>
      <c r="D64" s="17"/>
      <c r="E64" s="19">
        <v>0</v>
      </c>
      <c r="F64" s="20">
        <v>50633.36</v>
      </c>
      <c r="G64" s="2" t="e">
        <f t="shared" si="0"/>
        <v>#DIV/0!</v>
      </c>
    </row>
    <row r="65" spans="1:7" ht="38.25" x14ac:dyDescent="0.25">
      <c r="A65" s="16" t="s">
        <v>126</v>
      </c>
      <c r="B65" s="17" t="s">
        <v>129</v>
      </c>
      <c r="C65" s="18" t="s">
        <v>130</v>
      </c>
      <c r="D65" s="17"/>
      <c r="E65" s="19">
        <v>0</v>
      </c>
      <c r="F65" s="21">
        <v>225000</v>
      </c>
      <c r="G65" s="2" t="e">
        <f t="shared" si="0"/>
        <v>#DIV/0!</v>
      </c>
    </row>
    <row r="66" spans="1:7" ht="38.25" x14ac:dyDescent="0.25">
      <c r="A66" s="16" t="s">
        <v>126</v>
      </c>
      <c r="B66" s="17" t="s">
        <v>131</v>
      </c>
      <c r="C66" s="18" t="s">
        <v>132</v>
      </c>
      <c r="D66" s="17"/>
      <c r="E66" s="19">
        <v>225000</v>
      </c>
      <c r="F66" s="21">
        <v>0</v>
      </c>
      <c r="G66" s="2">
        <f t="shared" si="0"/>
        <v>0</v>
      </c>
    </row>
    <row r="67" spans="1:7" ht="114.75" hidden="1" x14ac:dyDescent="0.25">
      <c r="A67" s="16" t="s">
        <v>126</v>
      </c>
      <c r="B67" s="17" t="s">
        <v>133</v>
      </c>
      <c r="C67" s="18" t="s">
        <v>134</v>
      </c>
      <c r="D67" s="17"/>
      <c r="E67" s="19">
        <v>0</v>
      </c>
      <c r="F67" s="20">
        <v>160460.65</v>
      </c>
      <c r="G67" s="2" t="e">
        <f t="shared" si="0"/>
        <v>#DIV/0!</v>
      </c>
    </row>
    <row r="68" spans="1:7" x14ac:dyDescent="0.25">
      <c r="A68" s="22"/>
      <c r="B68" s="23"/>
      <c r="C68" s="23"/>
      <c r="D68" s="23"/>
      <c r="E68" s="23"/>
      <c r="F68" s="24"/>
      <c r="G68" s="2" t="e">
        <f t="shared" si="0"/>
        <v>#DIV/0!</v>
      </c>
    </row>
    <row r="69" spans="1:7" x14ac:dyDescent="0.25">
      <c r="A69" s="25" t="s">
        <v>135</v>
      </c>
      <c r="B69" s="26"/>
      <c r="C69" s="26"/>
      <c r="D69" s="26"/>
      <c r="E69" s="27">
        <v>45785405.130000003</v>
      </c>
      <c r="F69" s="28">
        <f>8736352.15-F67-F64</f>
        <v>8525258.1400000006</v>
      </c>
      <c r="G69" s="2">
        <f t="shared" si="0"/>
        <v>18.62003430087373</v>
      </c>
    </row>
    <row r="70" spans="1:7" s="31" customFormat="1" x14ac:dyDescent="0.25">
      <c r="A70" s="29" t="s">
        <v>138</v>
      </c>
      <c r="B70" s="29"/>
      <c r="C70" s="29" t="s">
        <v>139</v>
      </c>
      <c r="D70" s="29"/>
      <c r="E70" s="30">
        <f>E7+E9+E14+E40+E41+E42+E43+E44+E45+E46</f>
        <v>21066473</v>
      </c>
      <c r="F70" s="30">
        <f>F7+F9+F14+F40+F41+F42+F43+F44+F45+F46</f>
        <v>4641655.4399999995</v>
      </c>
      <c r="G70" s="2">
        <f t="shared" si="0"/>
        <v>22.033377110634511</v>
      </c>
    </row>
    <row r="71" spans="1:7" s="31" customFormat="1" x14ac:dyDescent="0.25">
      <c r="A71" s="32"/>
      <c r="B71" s="33"/>
      <c r="C71" s="33" t="s">
        <v>140</v>
      </c>
      <c r="D71" s="33"/>
      <c r="E71" s="34">
        <f>E63+E62+E61+E60+E59+E58+E57+E56+E55+E54+E53+E52+E51+E50+E49+E48+E47</f>
        <v>24718932.129999999</v>
      </c>
      <c r="F71" s="34">
        <f>F63+F62+F61+F60+F59+F58+F57+F56+F55+F54+F53+F52+F51+F50+F49+F48+F47</f>
        <v>3883602.7</v>
      </c>
      <c r="G71" s="2">
        <f t="shared" si="0"/>
        <v>15.711045604946206</v>
      </c>
    </row>
    <row r="72" spans="1:7" x14ac:dyDescent="0.25">
      <c r="A72" s="3"/>
      <c r="B72" s="3"/>
      <c r="C72" s="3"/>
      <c r="D72" s="3"/>
      <c r="E72" s="35"/>
      <c r="F72" s="35"/>
      <c r="G72" s="4"/>
    </row>
    <row r="73" spans="1:7" x14ac:dyDescent="0.25">
      <c r="A73" s="38"/>
      <c r="B73" s="39"/>
      <c r="C73" s="39"/>
      <c r="D73" s="39"/>
      <c r="E73" s="39"/>
      <c r="F73" s="39"/>
    </row>
  </sheetData>
  <mergeCells count="10">
    <mergeCell ref="G4:G5"/>
    <mergeCell ref="A73:F73"/>
    <mergeCell ref="A1:F1"/>
    <mergeCell ref="A2:F2"/>
    <mergeCell ref="A3:F3"/>
    <mergeCell ref="A4:A5"/>
    <mergeCell ref="C4:C5"/>
    <mergeCell ref="D4:D5"/>
    <mergeCell ref="F4:F5"/>
    <mergeCell ref="B4:B5"/>
  </mergeCells>
  <pageMargins left="0.7" right="0.17" top="0.4" bottom="0.4" header="0.3" footer="0.3"/>
  <pageSetup paperSize="9" scale="7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D1F3A32-8F7A-4F69-8A10-D93081E83C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bud1</dc:creator>
  <cp:lastModifiedBy>Пользователь</cp:lastModifiedBy>
  <cp:lastPrinted>2020-04-22T07:18:06Z</cp:lastPrinted>
  <dcterms:created xsi:type="dcterms:W3CDTF">2020-04-06T10:19:09Z</dcterms:created>
  <dcterms:modified xsi:type="dcterms:W3CDTF">2020-04-22T07:18:25Z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 АМР УВ (9).xlsx</vt:lpwstr>
  </property>
  <property fmtid="{D5CDD505-2E9C-101B-9397-08002B2CF9AE}" pid="3" name="Название отчета">
    <vt:lpwstr>Исполнение бюджета по доходам АМР УВ (9).xlsx</vt:lpwstr>
  </property>
  <property fmtid="{D5CDD505-2E9C-101B-9397-08002B2CF9AE}" pid="4" name="Версия клиента">
    <vt:lpwstr>19.2.40.3020</vt:lpwstr>
  </property>
  <property fmtid="{D5CDD505-2E9C-101B-9397-08002B2CF9AE}" pid="5" name="Версия базы">
    <vt:lpwstr>19.2.2804.2128793163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